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g.hcare.ch\store\KSSG-BPM Tool\07 Beschaffung Ausschreibung Vergaben Verträge\Dokumente\01 KBOB Unterlagen\"/>
    </mc:Choice>
  </mc:AlternateContent>
  <bookViews>
    <workbookView xWindow="-100" yWindow="-100" windowWidth="29000" windowHeight="15680"/>
  </bookViews>
  <sheets>
    <sheet name="KBOB 47" sheetId="1" r:id="rId1"/>
  </sheets>
  <definedNames>
    <definedName name="_xlnm.Print_Area" localSheetId="0">'KBOB 47'!$B$1:$T$37</definedName>
    <definedName name="Sprache">'KBOB 47'!$AH$6:$AH$8</definedName>
    <definedName name="Status">'KBOB 47'!$AH$3</definedName>
    <definedName name="Zellmarkierung">'KBOB 47'!$AD$3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" i="1" l="1"/>
  <c r="AJ37" i="1"/>
  <c r="AJ38" i="1"/>
  <c r="AJ39" i="1"/>
  <c r="AJ40" i="1"/>
  <c r="AJ41" i="1"/>
  <c r="AD4" i="1" l="1"/>
  <c r="E16" i="1"/>
  <c r="E18" i="1"/>
  <c r="E20" i="1"/>
  <c r="E22" i="1"/>
  <c r="E24" i="1"/>
  <c r="E26" i="1"/>
  <c r="E28" i="1"/>
  <c r="R16" i="1"/>
  <c r="R18" i="1"/>
  <c r="R20" i="1"/>
  <c r="R22" i="1"/>
  <c r="R24" i="1"/>
  <c r="R26" i="1"/>
  <c r="R28" i="1"/>
  <c r="AJ7" i="1" l="1"/>
  <c r="B6" i="1" s="1"/>
  <c r="AJ8" i="1"/>
  <c r="B8" i="1" s="1"/>
  <c r="AJ9" i="1"/>
  <c r="B10" i="1" s="1"/>
  <c r="AJ10" i="1"/>
  <c r="AJ11" i="1"/>
  <c r="L8" i="1" s="1"/>
  <c r="AJ12" i="1"/>
  <c r="L10" i="1" s="1"/>
  <c r="AJ13" i="1"/>
  <c r="B12" i="1" s="1"/>
  <c r="AJ14" i="1"/>
  <c r="D12" i="1" s="1"/>
  <c r="AJ15" i="1"/>
  <c r="AJ16" i="1"/>
  <c r="F12" i="1" s="1"/>
  <c r="AJ17" i="1"/>
  <c r="AJ18" i="1"/>
  <c r="H12" i="1" s="1"/>
  <c r="AJ19" i="1"/>
  <c r="AJ20" i="1"/>
  <c r="J12" i="1" s="1"/>
  <c r="AJ21" i="1"/>
  <c r="AJ22" i="1"/>
  <c r="L12" i="1" s="1"/>
  <c r="AJ23" i="1"/>
  <c r="AJ24" i="1"/>
  <c r="N12" i="1" s="1"/>
  <c r="AJ25" i="1"/>
  <c r="AJ26" i="1"/>
  <c r="P12" i="1" s="1"/>
  <c r="AJ27" i="1"/>
  <c r="AJ28" i="1"/>
  <c r="T12" i="1" s="1"/>
  <c r="AJ29" i="1"/>
  <c r="AJ30" i="1"/>
  <c r="B31" i="1" s="1"/>
  <c r="AJ31" i="1"/>
  <c r="AJ32" i="1"/>
  <c r="B34" i="1" s="1"/>
  <c r="AJ33" i="1"/>
  <c r="AJ34" i="1"/>
  <c r="H34" i="1" s="1"/>
  <c r="AJ35" i="1"/>
  <c r="AJ36" i="1"/>
  <c r="P34" i="1" s="1"/>
  <c r="AJ6" i="1"/>
  <c r="AD1" i="1" s="1"/>
  <c r="W29" i="1" l="1"/>
  <c r="X29" i="1" s="1"/>
  <c r="U29" i="1"/>
  <c r="W27" i="1"/>
  <c r="X27" i="1" s="1"/>
  <c r="Y27" i="1" s="1"/>
  <c r="U27" i="1"/>
  <c r="W25" i="1"/>
  <c r="X25" i="1" s="1"/>
  <c r="U25" i="1"/>
  <c r="Y29" i="1" l="1"/>
  <c r="Z29" i="1" s="1"/>
  <c r="Y25" i="1"/>
  <c r="Z25" i="1" s="1"/>
  <c r="AA25" i="1" s="1"/>
  <c r="Z27" i="1"/>
  <c r="AA27" i="1" s="1"/>
  <c r="AA29" i="1" l="1"/>
  <c r="AB29" i="1" s="1"/>
  <c r="AC29" i="1" s="1"/>
  <c r="P29" i="1" s="1"/>
  <c r="AB27" i="1"/>
  <c r="AC27" i="1" s="1"/>
  <c r="P27" i="1" s="1"/>
  <c r="AB25" i="1"/>
  <c r="AC25" i="1" s="1"/>
  <c r="P25" i="1" s="1"/>
  <c r="E29" i="1" l="1"/>
  <c r="E27" i="1"/>
  <c r="E25" i="1"/>
  <c r="W23" i="1" l="1"/>
  <c r="X23" i="1" s="1"/>
  <c r="Y23" i="1" s="1"/>
  <c r="U23" i="1"/>
  <c r="W21" i="1"/>
  <c r="U21" i="1"/>
  <c r="W19" i="1"/>
  <c r="X19" i="1" s="1"/>
  <c r="Y19" i="1" s="1"/>
  <c r="U19" i="1"/>
  <c r="W17" i="1"/>
  <c r="U17" i="1"/>
  <c r="W15" i="1"/>
  <c r="X15" i="1" s="1"/>
  <c r="Y15" i="1" s="1"/>
  <c r="U15" i="1"/>
  <c r="Z19" i="1" l="1"/>
  <c r="AA19" i="1" s="1"/>
  <c r="Z15" i="1"/>
  <c r="AA15" i="1" s="1"/>
  <c r="Z23" i="1"/>
  <c r="AA23" i="1" s="1"/>
  <c r="X17" i="1"/>
  <c r="Y17" i="1" s="1"/>
  <c r="X21" i="1"/>
  <c r="Y21" i="1" s="1"/>
  <c r="AB23" i="1" l="1"/>
  <c r="AC23" i="1" s="1"/>
  <c r="P23" i="1" s="1"/>
  <c r="Z21" i="1"/>
  <c r="AA21" i="1" s="1"/>
  <c r="Z17" i="1"/>
  <c r="AA17" i="1" s="1"/>
  <c r="AB19" i="1"/>
  <c r="AC19" i="1" s="1"/>
  <c r="P19" i="1" s="1"/>
  <c r="AB15" i="1"/>
  <c r="AC15" i="1" s="1"/>
  <c r="P15" i="1" s="1"/>
  <c r="R25" i="1" l="1"/>
  <c r="R27" i="1"/>
  <c r="R29" i="1"/>
  <c r="E23" i="1"/>
  <c r="R23" i="1"/>
  <c r="E19" i="1"/>
  <c r="E15" i="1"/>
  <c r="AB17" i="1"/>
  <c r="AC17" i="1" s="1"/>
  <c r="P17" i="1" s="1"/>
  <c r="AB21" i="1"/>
  <c r="AC21" i="1" s="1"/>
  <c r="P21" i="1" s="1"/>
  <c r="P31" i="1" l="1"/>
  <c r="R15" i="1"/>
  <c r="R21" i="1"/>
  <c r="E21" i="1"/>
  <c r="R19" i="1"/>
  <c r="E17" i="1"/>
  <c r="R17" i="1"/>
  <c r="F31" i="1" l="1"/>
</calcChain>
</file>

<file path=xl/sharedStrings.xml><?xml version="1.0" encoding="utf-8"?>
<sst xmlns="http://schemas.openxmlformats.org/spreadsheetml/2006/main" count="126" uniqueCount="119">
  <si>
    <t>Angebotsvergleich</t>
  </si>
  <si>
    <t>Kreditdatum:</t>
  </si>
  <si>
    <t>Objekt:</t>
  </si>
  <si>
    <t>Datum:</t>
  </si>
  <si>
    <t>KV in CHF:</t>
  </si>
  <si>
    <t>Anbieter</t>
  </si>
  <si>
    <t>Rabatt</t>
  </si>
  <si>
    <t>Skonto</t>
  </si>
  <si>
    <t>+/- %</t>
  </si>
  <si>
    <t>Begründung Zuschlag</t>
  </si>
  <si>
    <t>brutto</t>
  </si>
  <si>
    <t>brutto - Rabatt</t>
  </si>
  <si>
    <t>MWST</t>
  </si>
  <si>
    <t>netto + MWST</t>
  </si>
  <si>
    <t>Netto + MWST - Skonto</t>
  </si>
  <si>
    <t>Antrag für Vergabe:</t>
  </si>
  <si>
    <t>Bauleitung:</t>
  </si>
  <si>
    <t>Projektleitung:</t>
  </si>
  <si>
    <t>Genehmigt:</t>
  </si>
  <si>
    <t>Eingabesumme brutto CHF</t>
  </si>
  <si>
    <t>deutsch</t>
  </si>
  <si>
    <t>Sprache/Langue/Lingua</t>
  </si>
  <si>
    <t>Informationen zum Ausfüllen des Formulars (wird nicht gedruckt)</t>
  </si>
  <si>
    <t>français</t>
  </si>
  <si>
    <t>italiano</t>
  </si>
  <si>
    <t>Übersetzungsliste</t>
  </si>
  <si>
    <t>d</t>
  </si>
  <si>
    <t>f</t>
  </si>
  <si>
    <t>i</t>
  </si>
  <si>
    <t>Instructions pour remplir le formulaire (ne seront pas imprimées)</t>
  </si>
  <si>
    <t>Informazioni sulla compilazione del modulo (non viene stampato)</t>
  </si>
  <si>
    <t>Objet:</t>
  </si>
  <si>
    <t>Oggetto:</t>
  </si>
  <si>
    <t>Angebot vom:</t>
  </si>
  <si>
    <t>Offre du:</t>
  </si>
  <si>
    <t>Offerta del:</t>
  </si>
  <si>
    <t>bis:</t>
  </si>
  <si>
    <t>au:</t>
  </si>
  <si>
    <t>Kostenart</t>
  </si>
  <si>
    <t>Genre de coûts</t>
  </si>
  <si>
    <t>Tipo di costi</t>
  </si>
  <si>
    <t>Kosten-
anteil in %</t>
  </si>
  <si>
    <t>Quote-part des coûts</t>
  </si>
  <si>
    <t>Percen-tuale dei costi</t>
  </si>
  <si>
    <t>Indexstand
Durchschnitt
Leistungs-
periode</t>
  </si>
  <si>
    <t>Indice moyen pendant la période de prestation</t>
  </si>
  <si>
    <t>Indice medio durante il periodo di prestazione</t>
  </si>
  <si>
    <t>Kostenanteil
nach
Preisänderung</t>
  </si>
  <si>
    <t>Quote-part après variations de prix</t>
  </si>
  <si>
    <t>Aliquota dell'indice</t>
  </si>
  <si>
    <t>Transporte</t>
  </si>
  <si>
    <t>Transports</t>
  </si>
  <si>
    <t>Trasporti</t>
  </si>
  <si>
    <t>Preisänderung in %</t>
  </si>
  <si>
    <t>Variation de prix</t>
  </si>
  <si>
    <t>Indice parametrico</t>
  </si>
  <si>
    <t>Rechnungsbetrag der 
Preisänderung in CHF, 
ohne MWST</t>
  </si>
  <si>
    <t>Variation de prix à facturer sans TVA</t>
  </si>
  <si>
    <t>Variazione totale di prezzo, senza IVA: da riportare sulla fattura</t>
  </si>
  <si>
    <t>TVA</t>
  </si>
  <si>
    <t>IVA</t>
  </si>
  <si>
    <t>Rechnungsbetrag der 
Preisänderung in CHF, 
inkl. MWST</t>
  </si>
  <si>
    <t>Variation de prix à facturer avec TVA</t>
  </si>
  <si>
    <t>Variazione totale di prezzo,  IVA inclusa: da riportare sulla fattura</t>
  </si>
  <si>
    <t>Date:</t>
  </si>
  <si>
    <t>Bauleitung</t>
  </si>
  <si>
    <t>Direction des travaux</t>
  </si>
  <si>
    <t>Direzione dei lavori</t>
  </si>
  <si>
    <t>Örtliche Bauleitung</t>
  </si>
  <si>
    <t>Bitte Datum immer als Zahl eingeben (Bsp: 20.09.2015)</t>
  </si>
  <si>
    <t>La date doit être indiquée en chiffres  (p.ex. 20.09.2015)</t>
  </si>
  <si>
    <t>La data dev'essere scritta in cifre (p.es. 20.09.2015)</t>
  </si>
  <si>
    <t>Vergabe netto inkl. MWST CHF</t>
  </si>
  <si>
    <t>Comparatif des offres</t>
  </si>
  <si>
    <t>Date d'approb. du crédit:</t>
  </si>
  <si>
    <t>Soumissionnaire</t>
  </si>
  <si>
    <t>Montant brut de l’offre</t>
  </si>
  <si>
    <t>Rabais</t>
  </si>
  <si>
    <t>Adjudication nette TVA incl. CHF</t>
  </si>
  <si>
    <t>Justification de l'adjudication</t>
  </si>
  <si>
    <t>Prop. d'adjudication:</t>
  </si>
  <si>
    <t>Chef de projet:</t>
  </si>
  <si>
    <t>Approuvé:</t>
  </si>
  <si>
    <t>Direction des travaux:</t>
  </si>
  <si>
    <t>Devis estimat. CHF:</t>
  </si>
  <si>
    <t>Es-compte</t>
  </si>
  <si>
    <t>Data:</t>
  </si>
  <si>
    <t>Offerente</t>
  </si>
  <si>
    <t>Sconto</t>
  </si>
  <si>
    <t>Direzione dei lavori:</t>
  </si>
  <si>
    <t>Capoprogetto:</t>
  </si>
  <si>
    <t>Confronto delle offerte</t>
  </si>
  <si>
    <t>Importo lordo dell'offerta CHF</t>
  </si>
  <si>
    <t>Aggiudicazione netto IVA inclusa CHF</t>
  </si>
  <si>
    <t>Preventivo CHF:</t>
  </si>
  <si>
    <t>Approvato:</t>
  </si>
  <si>
    <t>Ribas-so</t>
  </si>
  <si>
    <t>Motivazione dell' aggiudicazione</t>
  </si>
  <si>
    <t>Prop. di aggiudicazione:</t>
  </si>
  <si>
    <t>Data di approv. d. credito:</t>
  </si>
  <si>
    <t>BKP / NPK</t>
  </si>
  <si>
    <t>Arbeitsgattung / Bezeichnung</t>
  </si>
  <si>
    <t>Métiers / Désignation</t>
  </si>
  <si>
    <t>CCC / CPN</t>
  </si>
  <si>
    <t>Genere di lavoro / Denominazione</t>
  </si>
  <si>
    <t>CFC / CAN</t>
  </si>
  <si>
    <t>Bearbeitbare Zellen im Dokument kennzeichnen</t>
  </si>
  <si>
    <t>Bearbeitbare Zellen im Dokument NICHT kennzeichnen</t>
  </si>
  <si>
    <t>Die bearbeitbaren Zellen werden hellgrau gekennzeichnet, damit klar ersichtlich ist, wo gegebenenfalls Eingaben zu machen sind.</t>
  </si>
  <si>
    <t>Die bearbeitbaren Zellen werden nicht mehr hellgrau gekennzeichnet; optimal für den Ausdruck.</t>
  </si>
  <si>
    <t>v3.3</t>
  </si>
  <si>
    <t>Marquer les cellules modifiables dans le formulaire</t>
  </si>
  <si>
    <t>Désactiver le marquage des cellules modifiables dans le formulaire</t>
  </si>
  <si>
    <t>Les cellules modifiables apparaîtront en gris clair. Les champs où il faut saisir des données apparaissent ainsi clairement.</t>
  </si>
  <si>
    <t>Les cellules modifiables apparaîtront comme le reste du document à l’impression.</t>
  </si>
  <si>
    <t>Evidenziare le celle modificabili nel modulo</t>
  </si>
  <si>
    <t>NON evidenziare le celle modificabili nel modulo</t>
  </si>
  <si>
    <t>Le celle modificabili vengono evidenziate in grigio chiaro affinché i campi da compilare siano facilmente riconoscibili.</t>
  </si>
  <si>
    <t>Le celle modificabili non vengono più evidenziate in grigio chiaro per ottimizzare la stampa.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</si>
</sst>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&quot;CHF&quot;*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43" fontId="2" fillId="2" borderId="0" xfId="1" applyFont="1" applyFill="1"/>
    <xf numFmtId="164" fontId="2" fillId="2" borderId="0" xfId="2" applyNumberFormat="1" applyFont="1" applyFill="1"/>
    <xf numFmtId="0" fontId="5" fillId="2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  <xf numFmtId="0" fontId="4" fillId="4" borderId="0" xfId="0" applyFont="1" applyFill="1" applyProtection="1">
      <protection locked="0"/>
    </xf>
    <xf numFmtId="0" fontId="5" fillId="3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2" fillId="3" borderId="2" xfId="0" applyFont="1" applyFill="1" applyBorder="1"/>
    <xf numFmtId="0" fontId="4" fillId="0" borderId="0" xfId="0" applyFont="1"/>
    <xf numFmtId="0" fontId="7" fillId="5" borderId="3" xfId="0" applyFont="1" applyFill="1" applyBorder="1"/>
    <xf numFmtId="0" fontId="6" fillId="6" borderId="4" xfId="0" applyFont="1" applyFill="1" applyBorder="1"/>
    <xf numFmtId="0" fontId="6" fillId="7" borderId="4" xfId="0" applyFont="1" applyFill="1" applyBorder="1"/>
    <xf numFmtId="0" fontId="6" fillId="8" borderId="5" xfId="0" applyFont="1" applyFill="1" applyBorder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4" fillId="7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43" fontId="2" fillId="2" borderId="0" xfId="0" applyNumberFormat="1" applyFont="1" applyFill="1"/>
    <xf numFmtId="43" fontId="2" fillId="2" borderId="0" xfId="1" applyFont="1" applyFill="1" applyAlignment="1">
      <alignment vertical="top"/>
    </xf>
    <xf numFmtId="164" fontId="2" fillId="2" borderId="0" xfId="2" applyNumberFormat="1" applyFont="1" applyFill="1" applyAlignment="1">
      <alignment vertical="top"/>
    </xf>
    <xf numFmtId="0" fontId="4" fillId="9" borderId="0" xfId="0" applyFont="1" applyFill="1"/>
    <xf numFmtId="0" fontId="9" fillId="3" borderId="0" xfId="0" applyFont="1" applyFill="1" applyAlignment="1">
      <alignment horizontal="right" vertical="top"/>
    </xf>
    <xf numFmtId="14" fontId="2" fillId="2" borderId="0" xfId="0" applyNumberFormat="1" applyFont="1" applyFill="1" applyAlignment="1" applyProtection="1">
      <alignment horizontal="left"/>
      <protection locked="0"/>
    </xf>
    <xf numFmtId="43" fontId="2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3" fontId="2" fillId="2" borderId="0" xfId="1" applyFont="1" applyFill="1" applyAlignment="1" applyProtection="1">
      <alignment vertical="top"/>
      <protection locked="0"/>
    </xf>
    <xf numFmtId="164" fontId="2" fillId="2" borderId="0" xfId="2" applyNumberFormat="1" applyFont="1" applyFill="1" applyAlignment="1" applyProtection="1">
      <alignment vertical="top"/>
      <protection locked="0"/>
    </xf>
    <xf numFmtId="0" fontId="8" fillId="0" borderId="0" xfId="0" applyFont="1" applyAlignment="1">
      <alignment vertical="center" textRotation="90"/>
    </xf>
    <xf numFmtId="0" fontId="2" fillId="4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165" fontId="6" fillId="2" borderId="6" xfId="1" applyNumberFormat="1" applyFont="1" applyFill="1" applyBorder="1" applyAlignment="1">
      <alignment horizontal="left"/>
    </xf>
    <xf numFmtId="165" fontId="6" fillId="2" borderId="7" xfId="1" applyNumberFormat="1" applyFont="1" applyFill="1" applyBorder="1" applyAlignment="1">
      <alignment horizontal="left"/>
    </xf>
    <xf numFmtId="165" fontId="6" fillId="2" borderId="8" xfId="1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</cellXfs>
  <cellStyles count="3">
    <cellStyle name="Komma" xfId="1" builtinId="3"/>
    <cellStyle name="Prozent" xfId="2" builtinId="5"/>
    <cellStyle name="Standard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1190625</xdr:colOff>
      <xdr:row>1</xdr:row>
      <xdr:rowOff>16537</xdr:rowOff>
    </xdr:from>
    <xdr:to>
      <xdr:col>20</xdr:col>
      <xdr:colOff>0</xdr:colOff>
      <xdr:row>1</xdr:row>
      <xdr:rowOff>925297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45137"/>
          <a:ext cx="2333625" cy="90876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</xdr:colOff>
      <xdr:row>0</xdr:row>
      <xdr:rowOff>190496</xdr:rowOff>
    </xdr:from>
    <xdr:to>
      <xdr:col>5</xdr:col>
      <xdr:colOff>885829</xdr:colOff>
      <xdr:row>2</xdr:row>
      <xdr:rowOff>13448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025E0E-C0E0-43C6-B4C1-92C198082E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5"/>
        <a:stretch/>
      </xdr:blipFill>
      <xdr:spPr>
        <a:xfrm>
          <a:off x="200025" y="190496"/>
          <a:ext cx="2119317" cy="100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8576"/>
  <sheetViews>
    <sheetView tabSelected="1" zoomScaleNormal="100" workbookViewId="0">
      <selection activeCell="H25" sqref="H25"/>
    </sheetView>
  </sheetViews>
  <sheetFormatPr baseColWidth="10" defaultColWidth="11.36328125" defaultRowHeight="10" x14ac:dyDescent="0.2"/>
  <cols>
    <col min="1" max="1" width="2.7265625" style="1" customWidth="1"/>
    <col min="2" max="2" width="4.7265625" style="2" customWidth="1"/>
    <col min="3" max="3" width="0.6328125" style="6" customWidth="1"/>
    <col min="4" max="4" width="11.36328125" style="1"/>
    <col min="5" max="5" width="0.6328125" style="6" customWidth="1"/>
    <col min="6" max="6" width="15.6328125" style="1" customWidth="1"/>
    <col min="7" max="7" width="0.6328125" style="6" customWidth="1"/>
    <col min="8" max="8" width="11.7265625" style="1" customWidth="1"/>
    <col min="9" max="9" width="0.6328125" style="6" customWidth="1"/>
    <col min="10" max="10" width="5.7265625" style="1" customWidth="1"/>
    <col min="11" max="11" width="0.6328125" style="6" customWidth="1"/>
    <col min="12" max="12" width="5.7265625" style="1" customWidth="1"/>
    <col min="13" max="13" width="0.6328125" style="6" customWidth="1"/>
    <col min="14" max="14" width="5.7265625" style="1" customWidth="1"/>
    <col min="15" max="15" width="0.6328125" style="6" customWidth="1"/>
    <col min="16" max="16" width="11.7265625" style="1" customWidth="1"/>
    <col min="17" max="17" width="0.6328125" style="6" customWidth="1"/>
    <col min="18" max="18" width="6.26953125" style="1" customWidth="1"/>
    <col min="19" max="19" width="0.6328125" style="6" customWidth="1"/>
    <col min="20" max="20" width="52.81640625" style="1" customWidth="1"/>
    <col min="21" max="21" width="0" style="1" hidden="1" customWidth="1"/>
    <col min="22" max="22" width="4.26953125" style="1" customWidth="1"/>
    <col min="23" max="29" width="0" style="1" hidden="1" customWidth="1"/>
    <col min="30" max="30" width="8.7265625" style="1" customWidth="1"/>
    <col min="31" max="31" width="2" style="1" customWidth="1"/>
    <col min="32" max="32" width="50.7265625" style="1" customWidth="1"/>
    <col min="33" max="33" width="5" style="1" customWidth="1"/>
    <col min="34" max="34" width="11.36328125" style="1" hidden="1" customWidth="1"/>
    <col min="35" max="35" width="4.7265625" style="1" hidden="1" customWidth="1"/>
    <col min="36" max="36" width="17.81640625" style="1" hidden="1" customWidth="1"/>
    <col min="37" max="39" width="31.26953125" style="1" hidden="1" customWidth="1"/>
    <col min="40" max="16384" width="11.36328125" style="1"/>
  </cols>
  <sheetData>
    <row r="1" spans="1:39" s="6" customFormat="1" ht="18" customHeight="1" x14ac:dyDescent="0.25">
      <c r="B1" s="7"/>
      <c r="AD1" s="19" t="str">
        <f>AJ6</f>
        <v>Informationen zum Ausfüllen des Formulars (wird nicht gedruckt)</v>
      </c>
      <c r="AE1" s="20"/>
      <c r="AF1" s="20"/>
    </row>
    <row r="2" spans="1:39" s="6" customFormat="1" ht="75" customHeight="1" x14ac:dyDescent="0.2">
      <c r="A2" s="43"/>
      <c r="B2" s="46"/>
      <c r="C2" s="46"/>
      <c r="D2" s="46"/>
      <c r="E2" s="46"/>
      <c r="F2" s="46"/>
      <c r="AD2" s="13"/>
      <c r="AE2" s="13"/>
      <c r="AF2" s="35" t="s">
        <v>110</v>
      </c>
    </row>
    <row r="3" spans="1:39" s="6" customFormat="1" ht="12" customHeight="1" x14ac:dyDescent="0.2">
      <c r="B3" s="7"/>
      <c r="AD3" s="44" t="s">
        <v>106</v>
      </c>
      <c r="AE3" s="44"/>
      <c r="AF3" s="44"/>
      <c r="AH3" s="34">
        <f>IF(OR(Zellmarkierung=AK38,Zellmarkierung=AL38,Zellmarkierung=AM38),1,2)</f>
        <v>1</v>
      </c>
    </row>
    <row r="4" spans="1:39" s="6" customFormat="1" ht="23.65" customHeight="1" thickBot="1" x14ac:dyDescent="0.25">
      <c r="B4" s="7"/>
      <c r="AD4" s="45" t="str">
        <f>IF(Zellmarkierung=AJ38,AJ40,AJ41)</f>
        <v>Die bearbeitbaren Zellen werden hellgrau gekennzeichnet, damit klar ersichtlich ist, wo gegebenenfalls Eingaben zu machen sind.</v>
      </c>
      <c r="AE4" s="45"/>
      <c r="AF4" s="45"/>
    </row>
    <row r="5" spans="1:39" s="6" customFormat="1" ht="18" customHeight="1" thickBot="1" x14ac:dyDescent="0.3">
      <c r="B5" s="7"/>
      <c r="AD5" s="13"/>
      <c r="AE5" s="13"/>
      <c r="AF5" s="13"/>
      <c r="AJ5" s="22" t="s">
        <v>25</v>
      </c>
      <c r="AK5" s="23" t="s">
        <v>26</v>
      </c>
      <c r="AL5" s="24" t="s">
        <v>27</v>
      </c>
      <c r="AM5" s="25" t="s">
        <v>28</v>
      </c>
    </row>
    <row r="6" spans="1:39" s="6" customFormat="1" ht="15" customHeight="1" x14ac:dyDescent="0.3">
      <c r="B6" s="12" t="str">
        <f>AJ7</f>
        <v>Angebotsvergleich</v>
      </c>
      <c r="AD6" s="16" t="s">
        <v>20</v>
      </c>
      <c r="AE6" s="17"/>
      <c r="AF6" s="18" t="s">
        <v>21</v>
      </c>
      <c r="AH6" s="6" t="s">
        <v>20</v>
      </c>
      <c r="AJ6" s="21" t="str">
        <f>IF($AD$6="deutsch",AK6,IF($AD$6="français",AL6,IF($AD$6="italiano",AM6)))</f>
        <v>Informationen zum Ausfüllen des Formulars (wird nicht gedruckt)</v>
      </c>
      <c r="AK6" s="26" t="s">
        <v>22</v>
      </c>
      <c r="AL6" s="27" t="s">
        <v>29</v>
      </c>
      <c r="AM6" s="28" t="s">
        <v>30</v>
      </c>
    </row>
    <row r="7" spans="1:39" s="6" customFormat="1" ht="12.75" customHeight="1" x14ac:dyDescent="0.2">
      <c r="B7" s="7"/>
      <c r="AD7" s="13"/>
      <c r="AE7" s="13"/>
      <c r="AF7" s="13"/>
      <c r="AH7" s="6" t="s">
        <v>23</v>
      </c>
      <c r="AJ7" s="21" t="str">
        <f t="shared" ref="AJ7:AJ41" si="0">IF($AD$6="deutsch",AK7,IF($AD$6="français",AL7,IF($AD$6="italiano",AM7)))</f>
        <v>Angebotsvergleich</v>
      </c>
      <c r="AK7" s="26" t="s">
        <v>0</v>
      </c>
      <c r="AL7" s="27" t="s">
        <v>73</v>
      </c>
      <c r="AM7" s="28" t="s">
        <v>91</v>
      </c>
    </row>
    <row r="8" spans="1:39" x14ac:dyDescent="0.2">
      <c r="A8" s="6"/>
      <c r="B8" s="2" t="str">
        <f>AJ8</f>
        <v>Kreditdatum:</v>
      </c>
      <c r="F8" s="36"/>
      <c r="L8" s="1" t="str">
        <f>AJ11</f>
        <v>Objekt:</v>
      </c>
      <c r="P8" s="47"/>
      <c r="Q8" s="47"/>
      <c r="R8" s="47"/>
      <c r="S8" s="47"/>
      <c r="T8" s="47"/>
      <c r="V8" s="6"/>
      <c r="AD8" s="13"/>
      <c r="AE8" s="13"/>
      <c r="AF8" s="13"/>
      <c r="AH8" s="1" t="s">
        <v>24</v>
      </c>
      <c r="AJ8" s="21" t="str">
        <f t="shared" si="0"/>
        <v>Kreditdatum:</v>
      </c>
      <c r="AK8" s="26" t="s">
        <v>1</v>
      </c>
      <c r="AL8" s="27" t="s">
        <v>74</v>
      </c>
      <c r="AM8" s="28" t="s">
        <v>99</v>
      </c>
    </row>
    <row r="9" spans="1:39" s="6" customFormat="1" ht="2.15" customHeight="1" x14ac:dyDescent="0.2">
      <c r="B9" s="7"/>
      <c r="AD9" s="13"/>
      <c r="AE9" s="13"/>
      <c r="AF9" s="13"/>
      <c r="AJ9" s="21" t="str">
        <f t="shared" si="0"/>
        <v>Datum:</v>
      </c>
      <c r="AK9" s="26" t="s">
        <v>3</v>
      </c>
      <c r="AL9" s="27" t="s">
        <v>64</v>
      </c>
      <c r="AM9" s="28" t="s">
        <v>86</v>
      </c>
    </row>
    <row r="10" spans="1:39" x14ac:dyDescent="0.2">
      <c r="A10" s="6"/>
      <c r="B10" s="2" t="str">
        <f>AJ9</f>
        <v>Datum:</v>
      </c>
      <c r="F10" s="36"/>
      <c r="L10" s="1" t="str">
        <f>AJ12</f>
        <v>KV in CHF:</v>
      </c>
      <c r="P10" s="37"/>
      <c r="V10" s="6"/>
      <c r="AD10" s="13"/>
      <c r="AE10" s="13"/>
      <c r="AF10" s="13"/>
      <c r="AJ10" s="21" t="str">
        <f t="shared" si="0"/>
        <v>Angebot vom:</v>
      </c>
      <c r="AK10" s="26" t="s">
        <v>33</v>
      </c>
      <c r="AL10" s="27" t="s">
        <v>34</v>
      </c>
      <c r="AM10" s="28" t="s">
        <v>35</v>
      </c>
    </row>
    <row r="11" spans="1:39" s="6" customFormat="1" x14ac:dyDescent="0.2">
      <c r="B11" s="7"/>
      <c r="AD11" s="13"/>
      <c r="AE11" s="13"/>
      <c r="AF11" s="13"/>
      <c r="AJ11" s="21" t="str">
        <f t="shared" si="0"/>
        <v>Objekt:</v>
      </c>
      <c r="AK11" s="26" t="s">
        <v>2</v>
      </c>
      <c r="AL11" s="27" t="s">
        <v>31</v>
      </c>
      <c r="AM11" s="28" t="s">
        <v>32</v>
      </c>
    </row>
    <row r="12" spans="1:39" s="4" customFormat="1" ht="20" x14ac:dyDescent="0.2">
      <c r="B12" s="38" t="str">
        <f>AJ13</f>
        <v>BKP / NPK</v>
      </c>
      <c r="D12" s="38" t="str">
        <f>AJ14</f>
        <v>Arbeitsgattung / Bezeichnung</v>
      </c>
      <c r="F12" s="4" t="str">
        <f>AJ16</f>
        <v>Anbieter</v>
      </c>
      <c r="H12" s="4" t="str">
        <f>AJ18</f>
        <v>Eingabesumme brutto CHF</v>
      </c>
      <c r="J12" s="4" t="str">
        <f>AJ20</f>
        <v>Rabatt</v>
      </c>
      <c r="L12" s="4" t="str">
        <f>AJ22</f>
        <v>MWST</v>
      </c>
      <c r="N12" s="4" t="str">
        <f>AJ24</f>
        <v>Skonto</v>
      </c>
      <c r="P12" s="4" t="str">
        <f>AJ26</f>
        <v>Vergabe netto inkl. MWST CHF</v>
      </c>
      <c r="R12" s="4" t="s">
        <v>8</v>
      </c>
      <c r="T12" s="4" t="str">
        <f>AJ28</f>
        <v>Begründung Zuschlag</v>
      </c>
      <c r="W12" s="4" t="s">
        <v>10</v>
      </c>
      <c r="X12" s="4" t="s">
        <v>6</v>
      </c>
      <c r="Y12" s="4" t="s">
        <v>11</v>
      </c>
      <c r="Z12" s="4" t="s">
        <v>12</v>
      </c>
      <c r="AA12" s="4" t="s">
        <v>13</v>
      </c>
      <c r="AB12" s="4" t="s">
        <v>7</v>
      </c>
      <c r="AC12" s="4" t="s">
        <v>14</v>
      </c>
      <c r="AD12" s="14"/>
      <c r="AE12" s="14"/>
      <c r="AF12" s="14"/>
      <c r="AJ12" s="21" t="str">
        <f t="shared" si="0"/>
        <v>KV in CHF:</v>
      </c>
      <c r="AK12" s="26" t="s">
        <v>4</v>
      </c>
      <c r="AL12" s="27" t="s">
        <v>84</v>
      </c>
      <c r="AM12" s="28" t="s">
        <v>94</v>
      </c>
    </row>
    <row r="13" spans="1:39" s="3" customFormat="1" ht="10.5" x14ac:dyDescent="0.2">
      <c r="B13" s="5">
        <v>1</v>
      </c>
      <c r="C13" s="5"/>
      <c r="D13" s="5">
        <v>2</v>
      </c>
      <c r="E13" s="5"/>
      <c r="F13" s="5">
        <v>3</v>
      </c>
      <c r="G13" s="5"/>
      <c r="H13" s="5">
        <v>4</v>
      </c>
      <c r="I13" s="5"/>
      <c r="J13" s="5">
        <v>5</v>
      </c>
      <c r="K13" s="5"/>
      <c r="L13" s="5">
        <v>6</v>
      </c>
      <c r="M13" s="5"/>
      <c r="N13" s="5">
        <v>7</v>
      </c>
      <c r="O13" s="5"/>
      <c r="P13" s="5">
        <v>8</v>
      </c>
      <c r="Q13" s="5"/>
      <c r="R13" s="5">
        <v>9</v>
      </c>
      <c r="S13" s="5"/>
      <c r="T13" s="5">
        <v>10</v>
      </c>
      <c r="AD13" s="15"/>
      <c r="AE13" s="15"/>
      <c r="AF13" s="15"/>
      <c r="AJ13" s="21" t="str">
        <f t="shared" si="0"/>
        <v>BKP / NPK</v>
      </c>
      <c r="AK13" s="26" t="s">
        <v>100</v>
      </c>
      <c r="AL13" s="27" t="s">
        <v>105</v>
      </c>
      <c r="AM13" s="28" t="s">
        <v>103</v>
      </c>
    </row>
    <row r="14" spans="1:39" ht="2.15" customHeight="1" x14ac:dyDescent="0.2">
      <c r="A14" s="6"/>
      <c r="V14" s="6"/>
      <c r="AD14" s="13"/>
      <c r="AE14" s="13"/>
      <c r="AF14" s="13"/>
      <c r="AJ14" s="21" t="str">
        <f t="shared" si="0"/>
        <v>Arbeitsgattung / Bezeichnung</v>
      </c>
      <c r="AK14" s="26" t="s">
        <v>101</v>
      </c>
      <c r="AL14" s="27" t="s">
        <v>102</v>
      </c>
      <c r="AM14" s="28" t="s">
        <v>104</v>
      </c>
    </row>
    <row r="15" spans="1:39" ht="22.5" customHeight="1" x14ac:dyDescent="0.2">
      <c r="A15" s="6"/>
      <c r="B15" s="39"/>
      <c r="D15" s="40"/>
      <c r="E15" s="31" t="str">
        <f>P15</f>
        <v/>
      </c>
      <c r="F15" s="40"/>
      <c r="H15" s="41"/>
      <c r="J15" s="42"/>
      <c r="L15" s="42">
        <v>8.1000000000000003E-2</v>
      </c>
      <c r="N15" s="42"/>
      <c r="P15" s="32" t="str">
        <f>IF(H15=0,"",MROUND(AC15,0.05))</f>
        <v/>
      </c>
      <c r="R15" s="33" t="str">
        <f t="shared" ref="R15:R29" si="1">IF(P15="","",IF(P15=(MIN($P$15:$P$29)),100%,P15/(MIN($P$15:$P$29))))</f>
        <v/>
      </c>
      <c r="T15" s="40"/>
      <c r="U15" s="1">
        <f>F15</f>
        <v>0</v>
      </c>
      <c r="V15" s="6"/>
      <c r="W15" s="1">
        <f>H15</f>
        <v>0</v>
      </c>
      <c r="X15" s="1">
        <f>J15*W15</f>
        <v>0</v>
      </c>
      <c r="Y15" s="1">
        <f>W15-X15</f>
        <v>0</v>
      </c>
      <c r="Z15" s="1">
        <f>L15*Y15</f>
        <v>0</v>
      </c>
      <c r="AA15" s="1">
        <f>Y15+Z15</f>
        <v>0</v>
      </c>
      <c r="AB15" s="1">
        <f>N15*AA15</f>
        <v>0</v>
      </c>
      <c r="AC15" s="1">
        <f>AA15-AB15</f>
        <v>0</v>
      </c>
      <c r="AD15" s="13"/>
      <c r="AE15" s="13"/>
      <c r="AF15" s="13"/>
      <c r="AJ15" s="21" t="str">
        <f t="shared" si="0"/>
        <v>bis:</v>
      </c>
      <c r="AK15" s="26" t="s">
        <v>36</v>
      </c>
      <c r="AL15" s="27" t="s">
        <v>37</v>
      </c>
      <c r="AM15" s="28"/>
    </row>
    <row r="16" spans="1:39" s="6" customFormat="1" ht="2.15" customHeight="1" x14ac:dyDescent="0.2">
      <c r="B16" s="7"/>
      <c r="E16" s="31">
        <f t="shared" ref="E16:E29" si="2">P16</f>
        <v>0</v>
      </c>
      <c r="H16" s="10"/>
      <c r="J16" s="11"/>
      <c r="L16" s="11"/>
      <c r="N16" s="11"/>
      <c r="P16" s="10"/>
      <c r="R16" s="11" t="str">
        <f t="shared" si="1"/>
        <v/>
      </c>
      <c r="AD16" s="13"/>
      <c r="AE16" s="13"/>
      <c r="AF16" s="13"/>
      <c r="AJ16" s="21" t="str">
        <f t="shared" si="0"/>
        <v>Anbieter</v>
      </c>
      <c r="AK16" s="26" t="s">
        <v>5</v>
      </c>
      <c r="AL16" s="27" t="s">
        <v>75</v>
      </c>
      <c r="AM16" s="28" t="s">
        <v>87</v>
      </c>
    </row>
    <row r="17" spans="1:39" ht="22.5" customHeight="1" x14ac:dyDescent="0.2">
      <c r="A17" s="6"/>
      <c r="B17" s="39"/>
      <c r="D17" s="40"/>
      <c r="E17" s="31" t="str">
        <f t="shared" si="2"/>
        <v/>
      </c>
      <c r="F17" s="40"/>
      <c r="H17" s="41"/>
      <c r="J17" s="42"/>
      <c r="L17" s="42">
        <v>8.1000000000000003E-2</v>
      </c>
      <c r="N17" s="42"/>
      <c r="P17" s="32" t="str">
        <f>IF(H17=0,"",MROUND(AC17,0.05))</f>
        <v/>
      </c>
      <c r="R17" s="33" t="str">
        <f t="shared" si="1"/>
        <v/>
      </c>
      <c r="T17" s="40"/>
      <c r="U17" s="1">
        <f>F17</f>
        <v>0</v>
      </c>
      <c r="V17" s="6"/>
      <c r="W17" s="1">
        <f>H17</f>
        <v>0</v>
      </c>
      <c r="X17" s="1">
        <f>J17*W17</f>
        <v>0</v>
      </c>
      <c r="Y17" s="1">
        <f>W17-X17</f>
        <v>0</v>
      </c>
      <c r="Z17" s="1">
        <f>L17*Y17</f>
        <v>0</v>
      </c>
      <c r="AA17" s="1">
        <f>Y17+Z17</f>
        <v>0</v>
      </c>
      <c r="AB17" s="1">
        <f>N17*AA17</f>
        <v>0</v>
      </c>
      <c r="AC17" s="1">
        <f>AA17-AB17</f>
        <v>0</v>
      </c>
      <c r="AD17" s="13"/>
      <c r="AE17" s="13"/>
      <c r="AF17" s="13"/>
      <c r="AJ17" s="21" t="str">
        <f t="shared" si="0"/>
        <v>Kostenart</v>
      </c>
      <c r="AK17" s="26" t="s">
        <v>38</v>
      </c>
      <c r="AL17" s="27" t="s">
        <v>39</v>
      </c>
      <c r="AM17" s="28" t="s">
        <v>40</v>
      </c>
    </row>
    <row r="18" spans="1:39" s="6" customFormat="1" ht="2.15" customHeight="1" x14ac:dyDescent="0.2">
      <c r="B18" s="7"/>
      <c r="E18" s="31">
        <f t="shared" si="2"/>
        <v>0</v>
      </c>
      <c r="H18" s="10"/>
      <c r="J18" s="11"/>
      <c r="L18" s="11"/>
      <c r="N18" s="11"/>
      <c r="P18" s="10"/>
      <c r="R18" s="11" t="str">
        <f t="shared" si="1"/>
        <v/>
      </c>
      <c r="AD18" s="13"/>
      <c r="AE18" s="13"/>
      <c r="AF18" s="13"/>
      <c r="AJ18" s="21" t="str">
        <f t="shared" si="0"/>
        <v>Eingabesumme brutto CHF</v>
      </c>
      <c r="AK18" s="26" t="s">
        <v>19</v>
      </c>
      <c r="AL18" s="27" t="s">
        <v>76</v>
      </c>
      <c r="AM18" s="28" t="s">
        <v>92</v>
      </c>
    </row>
    <row r="19" spans="1:39" ht="22.5" customHeight="1" x14ac:dyDescent="0.2">
      <c r="A19" s="6"/>
      <c r="B19" s="39"/>
      <c r="D19" s="40"/>
      <c r="E19" s="31" t="str">
        <f t="shared" si="2"/>
        <v/>
      </c>
      <c r="F19" s="40"/>
      <c r="H19" s="41"/>
      <c r="J19" s="42"/>
      <c r="L19" s="42">
        <v>8.1000000000000003E-2</v>
      </c>
      <c r="N19" s="42"/>
      <c r="P19" s="32" t="str">
        <f>IF(H19=0,"",MROUND(AC19,0.05))</f>
        <v/>
      </c>
      <c r="R19" s="33" t="str">
        <f t="shared" si="1"/>
        <v/>
      </c>
      <c r="T19" s="40"/>
      <c r="U19" s="1">
        <f>F19</f>
        <v>0</v>
      </c>
      <c r="V19" s="6"/>
      <c r="W19" s="1">
        <f>H19</f>
        <v>0</v>
      </c>
      <c r="X19" s="1">
        <f>J19*W19</f>
        <v>0</v>
      </c>
      <c r="Y19" s="1">
        <f>W19-X19</f>
        <v>0</v>
      </c>
      <c r="Z19" s="1">
        <f>L19*Y19</f>
        <v>0</v>
      </c>
      <c r="AA19" s="1">
        <f>Y19+Z19</f>
        <v>0</v>
      </c>
      <c r="AB19" s="1">
        <f>N19*AA19</f>
        <v>0</v>
      </c>
      <c r="AC19" s="1">
        <f>AA19-AB19</f>
        <v>0</v>
      </c>
      <c r="AD19" s="13"/>
      <c r="AE19" s="13"/>
      <c r="AF19" s="13"/>
      <c r="AJ19" s="21" t="str">
        <f t="shared" si="0"/>
        <v>Kosten-
anteil in %</v>
      </c>
      <c r="AK19" s="26" t="s">
        <v>41</v>
      </c>
      <c r="AL19" s="27" t="s">
        <v>42</v>
      </c>
      <c r="AM19" s="28" t="s">
        <v>43</v>
      </c>
    </row>
    <row r="20" spans="1:39" s="6" customFormat="1" ht="2.15" customHeight="1" x14ac:dyDescent="0.2">
      <c r="B20" s="7"/>
      <c r="E20" s="31">
        <f t="shared" si="2"/>
        <v>0</v>
      </c>
      <c r="H20" s="10"/>
      <c r="J20" s="11"/>
      <c r="L20" s="11"/>
      <c r="N20" s="11"/>
      <c r="P20" s="10"/>
      <c r="R20" s="11" t="str">
        <f t="shared" si="1"/>
        <v/>
      </c>
      <c r="AD20" s="13"/>
      <c r="AE20" s="13"/>
      <c r="AF20" s="13"/>
      <c r="AJ20" s="21" t="str">
        <f t="shared" si="0"/>
        <v>Rabatt</v>
      </c>
      <c r="AK20" s="26" t="s">
        <v>6</v>
      </c>
      <c r="AL20" s="27" t="s">
        <v>77</v>
      </c>
      <c r="AM20" s="28" t="s">
        <v>96</v>
      </c>
    </row>
    <row r="21" spans="1:39" ht="22.5" customHeight="1" x14ac:dyDescent="0.2">
      <c r="A21" s="6"/>
      <c r="B21" s="39"/>
      <c r="D21" s="40"/>
      <c r="E21" s="31" t="str">
        <f t="shared" si="2"/>
        <v/>
      </c>
      <c r="F21" s="40"/>
      <c r="H21" s="41"/>
      <c r="J21" s="42"/>
      <c r="L21" s="42">
        <v>8.1000000000000003E-2</v>
      </c>
      <c r="N21" s="42"/>
      <c r="P21" s="32" t="str">
        <f>IF(H21=0,"",MROUND(AC21,0.05))</f>
        <v/>
      </c>
      <c r="R21" s="33" t="str">
        <f t="shared" si="1"/>
        <v/>
      </c>
      <c r="T21" s="40"/>
      <c r="U21" s="1">
        <f>F21</f>
        <v>0</v>
      </c>
      <c r="V21" s="6"/>
      <c r="W21" s="1">
        <f>H21</f>
        <v>0</v>
      </c>
      <c r="X21" s="1">
        <f>J21*W21</f>
        <v>0</v>
      </c>
      <c r="Y21" s="1">
        <f>W21-X21</f>
        <v>0</v>
      </c>
      <c r="Z21" s="1">
        <f>L21*Y21</f>
        <v>0</v>
      </c>
      <c r="AA21" s="1">
        <f>Y21+Z21</f>
        <v>0</v>
      </c>
      <c r="AB21" s="1">
        <f>N21*AA21</f>
        <v>0</v>
      </c>
      <c r="AC21" s="1">
        <f>AA21-AB21</f>
        <v>0</v>
      </c>
      <c r="AD21" s="13"/>
      <c r="AE21" s="13"/>
      <c r="AF21" s="13"/>
      <c r="AJ21" s="21" t="str">
        <f t="shared" si="0"/>
        <v>Indexstand
Durchschnitt
Leistungs-
periode</v>
      </c>
      <c r="AK21" s="26" t="s">
        <v>44</v>
      </c>
      <c r="AL21" s="27" t="s">
        <v>45</v>
      </c>
      <c r="AM21" s="28" t="s">
        <v>46</v>
      </c>
    </row>
    <row r="22" spans="1:39" s="6" customFormat="1" ht="2.15" customHeight="1" x14ac:dyDescent="0.2">
      <c r="B22" s="7"/>
      <c r="E22" s="31">
        <f t="shared" si="2"/>
        <v>0</v>
      </c>
      <c r="H22" s="10"/>
      <c r="J22" s="11"/>
      <c r="L22" s="11"/>
      <c r="N22" s="11"/>
      <c r="P22" s="10"/>
      <c r="R22" s="11" t="str">
        <f t="shared" si="1"/>
        <v/>
      </c>
      <c r="AD22" s="13"/>
      <c r="AE22" s="13"/>
      <c r="AF22" s="13"/>
      <c r="AJ22" s="21" t="str">
        <f t="shared" si="0"/>
        <v>MWST</v>
      </c>
      <c r="AK22" s="26" t="s">
        <v>12</v>
      </c>
      <c r="AL22" s="27" t="s">
        <v>59</v>
      </c>
      <c r="AM22" s="28" t="s">
        <v>60</v>
      </c>
    </row>
    <row r="23" spans="1:39" ht="22.5" customHeight="1" x14ac:dyDescent="0.2">
      <c r="A23" s="6"/>
      <c r="B23" s="39"/>
      <c r="D23" s="40"/>
      <c r="E23" s="31" t="str">
        <f t="shared" si="2"/>
        <v/>
      </c>
      <c r="F23" s="40"/>
      <c r="H23" s="41"/>
      <c r="J23" s="42"/>
      <c r="L23" s="42">
        <v>8.1000000000000003E-2</v>
      </c>
      <c r="N23" s="42"/>
      <c r="P23" s="32" t="str">
        <f>IF(H23=0,"",MROUND(AC23,0.05))</f>
        <v/>
      </c>
      <c r="R23" s="33" t="str">
        <f t="shared" si="1"/>
        <v/>
      </c>
      <c r="T23" s="40"/>
      <c r="U23" s="1">
        <f>F23</f>
        <v>0</v>
      </c>
      <c r="V23" s="6"/>
      <c r="W23" s="1">
        <f>H23</f>
        <v>0</v>
      </c>
      <c r="X23" s="1">
        <f>J23*W23</f>
        <v>0</v>
      </c>
      <c r="Y23" s="1">
        <f>W23-X23</f>
        <v>0</v>
      </c>
      <c r="Z23" s="1">
        <f>L23*Y23</f>
        <v>0</v>
      </c>
      <c r="AA23" s="1">
        <f>Y23+Z23</f>
        <v>0</v>
      </c>
      <c r="AB23" s="1">
        <f>N23*AA23</f>
        <v>0</v>
      </c>
      <c r="AC23" s="1">
        <f>AA23-AB23</f>
        <v>0</v>
      </c>
      <c r="AD23" s="13"/>
      <c r="AE23" s="13"/>
      <c r="AF23" s="13"/>
      <c r="AJ23" s="21" t="str">
        <f t="shared" si="0"/>
        <v>Kostenanteil
nach
Preisänderung</v>
      </c>
      <c r="AK23" s="26" t="s">
        <v>47</v>
      </c>
      <c r="AL23" s="27" t="s">
        <v>48</v>
      </c>
      <c r="AM23" s="28" t="s">
        <v>49</v>
      </c>
    </row>
    <row r="24" spans="1:39" s="6" customFormat="1" ht="2.15" customHeight="1" x14ac:dyDescent="0.2">
      <c r="B24" s="7"/>
      <c r="E24" s="31">
        <f t="shared" si="2"/>
        <v>0</v>
      </c>
      <c r="R24" s="11" t="str">
        <f t="shared" si="1"/>
        <v/>
      </c>
      <c r="AD24" s="13"/>
      <c r="AE24" s="13"/>
      <c r="AF24" s="13"/>
      <c r="AJ24" s="21" t="str">
        <f t="shared" si="0"/>
        <v>Skonto</v>
      </c>
      <c r="AK24" s="26" t="s">
        <v>7</v>
      </c>
      <c r="AL24" s="29" t="s">
        <v>85</v>
      </c>
      <c r="AM24" s="28" t="s">
        <v>88</v>
      </c>
    </row>
    <row r="25" spans="1:39" ht="22.5" customHeight="1" x14ac:dyDescent="0.2">
      <c r="A25" s="6"/>
      <c r="B25" s="39"/>
      <c r="D25" s="40"/>
      <c r="E25" s="31" t="str">
        <f t="shared" si="2"/>
        <v/>
      </c>
      <c r="F25" s="40"/>
      <c r="H25" s="41"/>
      <c r="J25" s="42"/>
      <c r="L25" s="42">
        <v>8.1000000000000003E-2</v>
      </c>
      <c r="N25" s="42"/>
      <c r="P25" s="32" t="str">
        <f>IF(H25=0,"",MROUND(AC25,0.05))</f>
        <v/>
      </c>
      <c r="R25" s="33" t="str">
        <f t="shared" si="1"/>
        <v/>
      </c>
      <c r="T25" s="40"/>
      <c r="U25" s="1">
        <f>F25</f>
        <v>0</v>
      </c>
      <c r="V25" s="6"/>
      <c r="W25" s="1">
        <f>H25</f>
        <v>0</v>
      </c>
      <c r="X25" s="1">
        <f>J25*W25</f>
        <v>0</v>
      </c>
      <c r="Y25" s="1">
        <f>W25-X25</f>
        <v>0</v>
      </c>
      <c r="Z25" s="1">
        <f>L25*Y25</f>
        <v>0</v>
      </c>
      <c r="AA25" s="1">
        <f>Y25+Z25</f>
        <v>0</v>
      </c>
      <c r="AB25" s="1">
        <f>N25*AA25</f>
        <v>0</v>
      </c>
      <c r="AC25" s="1">
        <f>AA25-AB25</f>
        <v>0</v>
      </c>
      <c r="AD25" s="13"/>
      <c r="AE25" s="13"/>
      <c r="AF25" s="13"/>
      <c r="AJ25" s="21" t="str">
        <f t="shared" si="0"/>
        <v>Transporte</v>
      </c>
      <c r="AK25" s="26" t="s">
        <v>50</v>
      </c>
      <c r="AL25" s="29" t="s">
        <v>51</v>
      </c>
      <c r="AM25" s="30" t="s">
        <v>52</v>
      </c>
    </row>
    <row r="26" spans="1:39" s="6" customFormat="1" ht="2.15" customHeight="1" x14ac:dyDescent="0.2">
      <c r="B26" s="7"/>
      <c r="E26" s="31">
        <f t="shared" si="2"/>
        <v>0</v>
      </c>
      <c r="H26" s="10"/>
      <c r="J26" s="11"/>
      <c r="L26" s="11"/>
      <c r="N26" s="11"/>
      <c r="P26" s="10"/>
      <c r="R26" s="11" t="str">
        <f t="shared" si="1"/>
        <v/>
      </c>
      <c r="AD26" s="13"/>
      <c r="AE26" s="13"/>
      <c r="AF26" s="13"/>
      <c r="AJ26" s="21" t="str">
        <f t="shared" si="0"/>
        <v>Vergabe netto inkl. MWST CHF</v>
      </c>
      <c r="AK26" s="26" t="s">
        <v>72</v>
      </c>
      <c r="AL26" s="27" t="s">
        <v>78</v>
      </c>
      <c r="AM26" s="28" t="s">
        <v>93</v>
      </c>
    </row>
    <row r="27" spans="1:39" ht="22.5" customHeight="1" x14ac:dyDescent="0.2">
      <c r="A27" s="6"/>
      <c r="B27" s="39"/>
      <c r="D27" s="40"/>
      <c r="E27" s="31" t="str">
        <f t="shared" si="2"/>
        <v/>
      </c>
      <c r="F27" s="40"/>
      <c r="H27" s="41"/>
      <c r="J27" s="42"/>
      <c r="L27" s="42">
        <v>8.1000000000000003E-2</v>
      </c>
      <c r="N27" s="42"/>
      <c r="P27" s="32" t="str">
        <f>IF(H27=0,"",MROUND(AC27,0.05))</f>
        <v/>
      </c>
      <c r="R27" s="33" t="str">
        <f t="shared" si="1"/>
        <v/>
      </c>
      <c r="T27" s="40"/>
      <c r="U27" s="1">
        <f>F27</f>
        <v>0</v>
      </c>
      <c r="V27" s="6"/>
      <c r="W27" s="1">
        <f>H27</f>
        <v>0</v>
      </c>
      <c r="X27" s="1">
        <f>J27*W27</f>
        <v>0</v>
      </c>
      <c r="Y27" s="1">
        <f>W27-X27</f>
        <v>0</v>
      </c>
      <c r="Z27" s="1">
        <f>L27*Y27</f>
        <v>0</v>
      </c>
      <c r="AA27" s="1">
        <f>Y27+Z27</f>
        <v>0</v>
      </c>
      <c r="AB27" s="1">
        <f>N27*AA27</f>
        <v>0</v>
      </c>
      <c r="AC27" s="1">
        <f>AA27-AB27</f>
        <v>0</v>
      </c>
      <c r="AD27" s="13"/>
      <c r="AE27" s="13"/>
      <c r="AF27" s="13"/>
      <c r="AJ27" s="21" t="str">
        <f t="shared" si="0"/>
        <v>Preisänderung in %</v>
      </c>
      <c r="AK27" s="26" t="s">
        <v>53</v>
      </c>
      <c r="AL27" s="29" t="s">
        <v>54</v>
      </c>
      <c r="AM27" s="30" t="s">
        <v>55</v>
      </c>
    </row>
    <row r="28" spans="1:39" s="6" customFormat="1" ht="2.15" customHeight="1" x14ac:dyDescent="0.2">
      <c r="B28" s="7"/>
      <c r="E28" s="31">
        <f t="shared" si="2"/>
        <v>0</v>
      </c>
      <c r="H28" s="10"/>
      <c r="J28" s="11"/>
      <c r="L28" s="11"/>
      <c r="N28" s="11"/>
      <c r="P28" s="10"/>
      <c r="R28" s="11" t="str">
        <f t="shared" si="1"/>
        <v/>
      </c>
      <c r="AD28" s="13"/>
      <c r="AE28" s="13"/>
      <c r="AF28" s="13"/>
      <c r="AJ28" s="21" t="str">
        <f t="shared" si="0"/>
        <v>Begründung Zuschlag</v>
      </c>
      <c r="AK28" s="26" t="s">
        <v>9</v>
      </c>
      <c r="AL28" s="29" t="s">
        <v>79</v>
      </c>
      <c r="AM28" s="30" t="s">
        <v>97</v>
      </c>
    </row>
    <row r="29" spans="1:39" ht="22.5" customHeight="1" x14ac:dyDescent="0.2">
      <c r="A29" s="6"/>
      <c r="B29" s="39"/>
      <c r="D29" s="40"/>
      <c r="E29" s="31" t="str">
        <f t="shared" si="2"/>
        <v/>
      </c>
      <c r="F29" s="40"/>
      <c r="H29" s="41"/>
      <c r="J29" s="42"/>
      <c r="L29" s="42">
        <v>8.1000000000000003E-2</v>
      </c>
      <c r="N29" s="42"/>
      <c r="P29" s="32" t="str">
        <f>IF(H29=0,"",MROUND(AC29,0.05))</f>
        <v/>
      </c>
      <c r="R29" s="33" t="str">
        <f t="shared" si="1"/>
        <v/>
      </c>
      <c r="T29" s="40"/>
      <c r="U29" s="1">
        <f>F29</f>
        <v>0</v>
      </c>
      <c r="V29" s="6"/>
      <c r="W29" s="1">
        <f>H29</f>
        <v>0</v>
      </c>
      <c r="X29" s="1">
        <f>J29*W29</f>
        <v>0</v>
      </c>
      <c r="Y29" s="1">
        <f>W29-X29</f>
        <v>0</v>
      </c>
      <c r="Z29" s="1">
        <f>L29*Y29</f>
        <v>0</v>
      </c>
      <c r="AA29" s="1">
        <f>Y29+Z29</f>
        <v>0</v>
      </c>
      <c r="AB29" s="1">
        <f>N29*AA29</f>
        <v>0</v>
      </c>
      <c r="AC29" s="1">
        <f>AA29-AB29</f>
        <v>0</v>
      </c>
      <c r="AD29" s="13"/>
      <c r="AE29" s="13"/>
      <c r="AF29" s="13"/>
      <c r="AJ29" s="21" t="str">
        <f t="shared" si="0"/>
        <v>Rechnungsbetrag der 
Preisänderung in CHF, 
ohne MWST</v>
      </c>
      <c r="AK29" s="26" t="s">
        <v>56</v>
      </c>
      <c r="AL29" s="27" t="s">
        <v>57</v>
      </c>
      <c r="AM29" s="28" t="s">
        <v>58</v>
      </c>
    </row>
    <row r="30" spans="1:39" s="6" customFormat="1" x14ac:dyDescent="0.2">
      <c r="B30" s="7"/>
      <c r="AD30" s="13"/>
      <c r="AE30" s="13"/>
      <c r="AF30" s="13"/>
      <c r="AJ30" s="21" t="str">
        <f t="shared" si="0"/>
        <v>Antrag für Vergabe:</v>
      </c>
      <c r="AK30" s="26" t="s">
        <v>15</v>
      </c>
      <c r="AL30" s="27" t="s">
        <v>80</v>
      </c>
      <c r="AM30" s="28" t="s">
        <v>98</v>
      </c>
    </row>
    <row r="31" spans="1:39" s="6" customFormat="1" ht="10.5" x14ac:dyDescent="0.25">
      <c r="B31" s="7" t="str">
        <f>AJ30</f>
        <v>Antrag für Vergabe:</v>
      </c>
      <c r="F31" s="51" t="str">
        <f>IFERROR(IF((VLOOKUP(P31,E15:F29,2,FALSE))=0,"",VLOOKUP(P31,E15:F29,2,FALSE)),"-")</f>
        <v>-</v>
      </c>
      <c r="P31" s="48" t="str">
        <f>IF(AND(P15="",P17="",P19="",P21="",P23="",P25="",P27="",P29=""),"-",MIN(P15:P29))</f>
        <v>-</v>
      </c>
      <c r="Q31" s="49"/>
      <c r="R31" s="50"/>
      <c r="AD31" s="13"/>
      <c r="AE31" s="13"/>
      <c r="AF31" s="13"/>
      <c r="AJ31" s="21" t="str">
        <f t="shared" si="0"/>
        <v>Rechnungsbetrag der 
Preisänderung in CHF, 
inkl. MWST</v>
      </c>
      <c r="AK31" s="26" t="s">
        <v>61</v>
      </c>
      <c r="AL31" s="29" t="s">
        <v>62</v>
      </c>
      <c r="AM31" s="28" t="s">
        <v>63</v>
      </c>
    </row>
    <row r="32" spans="1:39" s="6" customFormat="1" x14ac:dyDescent="0.2">
      <c r="B32" s="7"/>
      <c r="F32" s="52"/>
      <c r="AD32" s="13"/>
      <c r="AE32" s="13"/>
      <c r="AF32" s="13"/>
      <c r="AJ32" s="21" t="str">
        <f t="shared" si="0"/>
        <v>Bauleitung:</v>
      </c>
      <c r="AK32" s="26" t="s">
        <v>16</v>
      </c>
      <c r="AL32" s="27" t="s">
        <v>83</v>
      </c>
      <c r="AM32" s="28" t="s">
        <v>89</v>
      </c>
    </row>
    <row r="33" spans="1:39" s="6" customFormat="1" x14ac:dyDescent="0.2">
      <c r="B33" s="7"/>
      <c r="AD33" s="13"/>
      <c r="AE33" s="13"/>
      <c r="AF33" s="13"/>
      <c r="AJ33" s="21" t="str">
        <f t="shared" si="0"/>
        <v>Bauleitung</v>
      </c>
      <c r="AK33" s="26" t="s">
        <v>65</v>
      </c>
      <c r="AL33" s="27" t="s">
        <v>66</v>
      </c>
      <c r="AM33" s="28" t="s">
        <v>67</v>
      </c>
    </row>
    <row r="34" spans="1:39" x14ac:dyDescent="0.2">
      <c r="A34" s="6"/>
      <c r="B34" s="47" t="str">
        <f>AJ32</f>
        <v>Bauleitung:</v>
      </c>
      <c r="C34" s="47"/>
      <c r="D34" s="47"/>
      <c r="H34" s="47" t="str">
        <f>AJ34</f>
        <v>Projektleitung:</v>
      </c>
      <c r="I34" s="47"/>
      <c r="J34" s="47"/>
      <c r="P34" s="47" t="str">
        <f>AJ36</f>
        <v>Genehmigt:</v>
      </c>
      <c r="Q34" s="47"/>
      <c r="R34" s="47"/>
      <c r="V34" s="6"/>
      <c r="AD34" s="13"/>
      <c r="AE34" s="13"/>
      <c r="AF34" s="13"/>
      <c r="AJ34" s="21" t="str">
        <f t="shared" si="0"/>
        <v>Projektleitung:</v>
      </c>
      <c r="AK34" s="26" t="s">
        <v>17</v>
      </c>
      <c r="AL34" s="27" t="s">
        <v>81</v>
      </c>
      <c r="AM34" s="28" t="s">
        <v>90</v>
      </c>
    </row>
    <row r="35" spans="1:39" s="6" customFormat="1" x14ac:dyDescent="0.2">
      <c r="B35" s="7"/>
      <c r="AD35" s="13"/>
      <c r="AE35" s="13"/>
      <c r="AF35" s="13"/>
      <c r="AJ35" s="21" t="str">
        <f t="shared" si="0"/>
        <v>Örtliche Bauleitung</v>
      </c>
      <c r="AK35" s="26" t="s">
        <v>68</v>
      </c>
      <c r="AL35" s="27" t="s">
        <v>66</v>
      </c>
      <c r="AM35" s="28" t="s">
        <v>67</v>
      </c>
    </row>
    <row r="36" spans="1:39" s="6" customFormat="1" x14ac:dyDescent="0.2">
      <c r="B36" s="9"/>
      <c r="C36" s="8"/>
      <c r="D36" s="8"/>
      <c r="H36" s="8"/>
      <c r="I36" s="8"/>
      <c r="J36" s="8"/>
      <c r="P36" s="8"/>
      <c r="Q36" s="8"/>
      <c r="R36" s="8"/>
      <c r="AD36" s="13"/>
      <c r="AE36" s="13"/>
      <c r="AF36" s="13"/>
      <c r="AJ36" s="21" t="str">
        <f t="shared" si="0"/>
        <v>Genehmigt:</v>
      </c>
      <c r="AK36" s="26" t="s">
        <v>18</v>
      </c>
      <c r="AL36" s="27" t="s">
        <v>82</v>
      </c>
      <c r="AM36" s="28" t="s">
        <v>95</v>
      </c>
    </row>
    <row r="37" spans="1:39" s="6" customFormat="1" ht="2.15" customHeight="1" x14ac:dyDescent="0.2">
      <c r="B37" s="7"/>
      <c r="AD37" s="13"/>
      <c r="AE37" s="13"/>
      <c r="AF37" s="13"/>
      <c r="AJ37" s="21" t="str">
        <f t="shared" si="0"/>
        <v>Bitte Datum immer als Zahl eingeben (Bsp: 20.09.2015)</v>
      </c>
      <c r="AK37" s="26" t="s">
        <v>69</v>
      </c>
      <c r="AL37" s="27" t="s">
        <v>70</v>
      </c>
      <c r="AM37" s="28" t="s">
        <v>71</v>
      </c>
    </row>
    <row r="38" spans="1:39" x14ac:dyDescent="0.2">
      <c r="A38" s="6"/>
      <c r="V38" s="6"/>
      <c r="AD38" s="13"/>
      <c r="AE38" s="13"/>
      <c r="AF38" s="13"/>
      <c r="AJ38" s="21" t="str">
        <f t="shared" si="0"/>
        <v>Bearbeitbare Zellen im Dokument kennzeichnen</v>
      </c>
      <c r="AK38" s="26" t="s">
        <v>106</v>
      </c>
      <c r="AL38" s="27" t="s">
        <v>111</v>
      </c>
      <c r="AM38" s="28" t="s">
        <v>115</v>
      </c>
    </row>
    <row r="39" spans="1:39" x14ac:dyDescent="0.2">
      <c r="AJ39" s="21" t="str">
        <f t="shared" si="0"/>
        <v>Bearbeitbare Zellen im Dokument NICHT kennzeichnen</v>
      </c>
      <c r="AK39" s="26" t="s">
        <v>107</v>
      </c>
      <c r="AL39" s="27" t="s">
        <v>112</v>
      </c>
      <c r="AM39" s="28" t="s">
        <v>116</v>
      </c>
    </row>
    <row r="40" spans="1:39" x14ac:dyDescent="0.2">
      <c r="AJ40" s="21" t="str">
        <f t="shared" si="0"/>
        <v>Die bearbeitbaren Zellen werden hellgrau gekennzeichnet, damit klar ersichtlich ist, wo gegebenenfalls Eingaben zu machen sind.</v>
      </c>
      <c r="AK40" s="26" t="s">
        <v>108</v>
      </c>
      <c r="AL40" s="27" t="s">
        <v>113</v>
      </c>
      <c r="AM40" s="28" t="s">
        <v>117</v>
      </c>
    </row>
    <row r="41" spans="1:39" x14ac:dyDescent="0.2">
      <c r="AJ41" s="21" t="str">
        <f t="shared" si="0"/>
        <v>Die bearbeitbaren Zellen werden nicht mehr hellgrau gekennzeichnet; optimal für den Ausdruck.</v>
      </c>
      <c r="AK41" s="26" t="s">
        <v>109</v>
      </c>
      <c r="AL41" s="27" t="s">
        <v>114</v>
      </c>
      <c r="AM41" s="28" t="s">
        <v>118</v>
      </c>
    </row>
    <row r="1048576" spans="10:10" x14ac:dyDescent="0.2">
      <c r="J1048576" s="6"/>
    </row>
  </sheetData>
  <sheetProtection algorithmName="SHA-512" hashValue="wc9veel/6lVOwZe+W32/NGkBAJU5X0Ip0l31fuFfoGAJAQrzukqVSIDTKonHol7jSAnvXLeNMRHYaiSi9gwGkw==" saltValue="AsbXUdbpfaQSCs/gbvMZ8w==" spinCount="100000" sheet="1" objects="1" scenarios="1" formatCells="0" selectLockedCells="1"/>
  <mergeCells count="9">
    <mergeCell ref="AD3:AF3"/>
    <mergeCell ref="AD4:AF4"/>
    <mergeCell ref="B2:F2"/>
    <mergeCell ref="P8:T8"/>
    <mergeCell ref="B34:D34"/>
    <mergeCell ref="H34:J34"/>
    <mergeCell ref="P34:R34"/>
    <mergeCell ref="P31:R31"/>
    <mergeCell ref="F31:F32"/>
  </mergeCells>
  <conditionalFormatting sqref="F15:F29">
    <cfRule type="cellIs" dxfId="2" priority="1" operator="equal">
      <formula>$F$31</formula>
    </cfRule>
    <cfRule type="expression" dxfId="1" priority="2">
      <formula>$F$31</formula>
    </cfRule>
  </conditionalFormatting>
  <conditionalFormatting sqref="B6:T38">
    <cfRule type="expression" dxfId="0" priority="3">
      <formula>IF(Status=1,NOT(CELL("Schutz",B6)))</formula>
    </cfRule>
  </conditionalFormatting>
  <dataValidations count="3">
    <dataValidation type="list" allowBlank="1" showInputMessage="1" showErrorMessage="1" sqref="AD6">
      <formula1>Sprache</formula1>
    </dataValidation>
    <dataValidation operator="greaterThan" allowBlank="1" showInputMessage="1" showErrorMessage="1" errorTitle="Fehler im Datum" error="Enddatum Leistungsperiode muss nach Anfangsdatum liegen." sqref="AL13:AM13"/>
    <dataValidation type="list" allowBlank="1" showInputMessage="1" showErrorMessage="1" sqref="AD3:AF3">
      <formula1>$AJ$38:$AJ$39</formula1>
    </dataValidation>
  </dataValidations>
  <pageMargins left="0.35433070866141736" right="0.35433070866141736" top="0.31496062992125984" bottom="0.78740157480314965" header="0.31496062992125984" footer="0.31496062992125984"/>
  <pageSetup paperSize="9" orientation="landscape" r:id="rId1"/>
  <headerFooter>
    <oddFooter>&amp;L&amp;"Arial,Standard"&amp;8    
 Copyright 2020 KBOB&amp;C&amp;"Arial,Standard"&amp;8KBOB-Dokument &amp;"Arial,Fett"Nr. 47&amp;R&amp;"Arial,Standard"&amp;8Version 2020 (1.0) d/f/i [Version KSSG 3.0]</oddFooter>
  </headerFooter>
  <ignoredErrors>
    <ignoredError sqref="B34 H34 P34 B12 D1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9820f7c-5aeb-4c00-9ba3-f69f9f420c43">
      <Terms xmlns="http://schemas.microsoft.com/office/infopath/2007/PartnerControls"/>
    </TaxKeywordTaxHTField>
    <TaxCatchAll xmlns="484c8c59-755d-4516-b8d2-1621b38262b4"/>
    <TaxCatchAllLabel xmlns="484c8c59-755d-4516-b8d2-1621b38262b4"/>
    <gwkssgPublishing xmlns="49820f7c-5aeb-4c00-9ba3-f69f9f420c43">In Bearbeitung</gwkssgPublishin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" ma:contentTypeID="0x0101007BC35A50B079F34487981ED302C44A44010081C110F41A3884428090EAACC2FF1E9A" ma:contentTypeVersion="10" ma:contentTypeDescription="Ein neues Dokument erstellen." ma:contentTypeScope="" ma:versionID="7781b49867f2529df12bfec7e6d3884e">
  <xsd:schema xmlns:xsd="http://www.w3.org/2001/XMLSchema" xmlns:xs="http://www.w3.org/2001/XMLSchema" xmlns:p="http://schemas.microsoft.com/office/2006/metadata/properties" xmlns:ns2="49820f7c-5aeb-4c00-9ba3-f69f9f420c43" xmlns:ns3="484c8c59-755d-4516-b8d2-1621b38262b4" targetNamespace="http://schemas.microsoft.com/office/2006/metadata/properties" ma:root="true" ma:fieldsID="9378d5ecb4e70bf87643422d39008b9b" ns2:_="" ns3:_="">
    <xsd:import namespace="49820f7c-5aeb-4c00-9ba3-f69f9f420c43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gwkssgPublishing" minOccurs="0"/>
                <xsd:element ref="ns3:TaxCatchAll" minOccurs="0"/>
                <xsd:element ref="ns2:TaxKeywordTaxHTField" minOccurs="0"/>
                <xsd:element ref="ns3:TaxCatchAllLabe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0f7c-5aeb-4c00-9ba3-f69f9f420c43" elementFormDefault="qualified">
    <xsd:import namespace="http://schemas.microsoft.com/office/2006/documentManagement/types"/>
    <xsd:import namespace="http://schemas.microsoft.com/office/infopath/2007/PartnerControls"/>
    <xsd:element name="gwkssgPublishing" ma:index="3" nillable="true" ma:displayName="Status" ma:default="In Bearbeitung" ma:format="Dropdown" ma:internalName="gwkssgPublishing" ma:readOnly="false">
      <xsd:simpleType>
        <xsd:restriction base="dms:Choice">
          <xsd:enumeration value="In Bearbeitung"/>
          <xsd:enumeration value="Freigegeben"/>
        </xsd:restriction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81586bc8-47dd-4de9-815a-c1da9b42e9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onomy Catch All Column" ma:hidden="true" ma:list="{b19e284b-a092-4207-aea9-0f78387a7e78}" ma:internalName="TaxCatchAll" ma:readOnly="false" ma:showField="CatchAllData" ma:web="49820f7c-5aeb-4c00-9ba3-f69f9f42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9e284b-a092-4207-aea9-0f78387a7e78}" ma:internalName="TaxCatchAllLabel" ma:readOnly="false" ma:showField="CatchAllDataLabel" ma:web="49820f7c-5aeb-4c00-9ba3-f69f9f42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E44FE-5F5C-4F05-B58C-5F3FAAF5D1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70F32D-2ABF-47AE-8A04-7E6EA24380AA}">
  <ds:schemaRefs>
    <ds:schemaRef ds:uri="http://schemas.microsoft.com/office/2006/metadata/properties"/>
    <ds:schemaRef ds:uri="http://schemas.microsoft.com/office/infopath/2007/PartnerControls"/>
    <ds:schemaRef ds:uri="49820f7c-5aeb-4c00-9ba3-f69f9f420c43"/>
    <ds:schemaRef ds:uri="484c8c59-755d-4516-b8d2-1621b38262b4"/>
  </ds:schemaRefs>
</ds:datastoreItem>
</file>

<file path=customXml/itemProps3.xml><?xml version="1.0" encoding="utf-8"?>
<ds:datastoreItem xmlns:ds="http://schemas.openxmlformats.org/officeDocument/2006/customXml" ds:itemID="{0F54C6F1-5353-4B2E-9C7A-4FF7FC182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820f7c-5aeb-4c00-9ba3-f69f9f420c43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KBOB 47</vt:lpstr>
      <vt:lpstr>'KBOB 47'!Druckbereich</vt:lpstr>
      <vt:lpstr>Sprache</vt:lpstr>
      <vt:lpstr>Status</vt:lpstr>
      <vt:lpstr>Zellmarkierung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Komar</dc:creator>
  <cp:lastModifiedBy>Berweger Adrian HCARE-KSSG-BUR</cp:lastModifiedBy>
  <cp:lastPrinted>2023-04-02T17:28:15Z</cp:lastPrinted>
  <dcterms:created xsi:type="dcterms:W3CDTF">2016-07-05T14:13:08Z</dcterms:created>
  <dcterms:modified xsi:type="dcterms:W3CDTF">2023-12-22T12:43:36Z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0x0101007BC35A50B079F34487981ED302C44A44010081C110F41A3884428090EAACC2FF1E9A</vt:lpwstr>
  </property>
  <property fmtid="{D5CDD505-2E9C-101B-9397-08002B2CF9AE}" pid="3" name="TaxKeyword">
    <vt:lpwstr/>
  </property>
</Properties>
</file>